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1340" windowHeight="6795" activeTab="0"/>
  </bookViews>
  <sheets>
    <sheet name="MultiStage Fitness Tes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<sst xmlns="http://schemas.openxmlformats.org/spreadsheetml/2006/main" count="9" uniqueCount="9">
  <si>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MultiStage Fitness Test</t>
  </si>
  <si>
    <t>Enter the Level and Shuttles achieved</t>
  </si>
  <si>
    <t>Level</t>
  </si>
  <si>
    <t xml:space="preserve">VO2 max - </t>
  </si>
  <si>
    <t>ml/kg/min</t>
  </si>
  <si>
    <t>VO2 max value could be in error by up to +/- 0.3 ml/kg/min.</t>
  </si>
  <si>
    <t xml:space="preserve">Compared to the MultiStage Fitness Test Tables the calculated </t>
  </si>
  <si>
    <t>Shuttles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</si>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</sst>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19050</xdr:rowOff>
    </xdr:from>
    <xdr:to>
      <xdr:col>9</xdr:col>
      <xdr:colOff>152400</xdr:colOff>
      <xdr:row>7</xdr:row>
      <xdr:rowOff>171450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762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beep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4.28125" style="0" customWidth="1"/>
    <col min="2" max="2" width="7.8515625" style="0" customWidth="1"/>
    <col min="3" max="3" width="4.57421875" style="0" customWidth="1"/>
    <col min="4" max="4" width="5.8515625" style="0" customWidth="1"/>
    <col min="5" max="5" width="6.421875" style="0" customWidth="1"/>
    <col min="6" max="6" width="5.421875" style="0" customWidth="1"/>
    <col min="7" max="7" width="8.28125" style="0" customWidth="1"/>
    <col min="8" max="8" width="12.00390625" style="0" customWidth="1"/>
    <col min="9" max="9" width="5.8515625" style="0" customWidth="1"/>
    <col min="10" max="10" width="5.7109375" style="0" customWidth="1"/>
  </cols>
  <sheetData>
    <row r="1" spans="1:19" ht="15.75">
      <c r="A1" s="5"/>
      <c r="B1" s="5"/>
      <c r="C1" s="5"/>
      <c r="D1" s="5"/>
      <c r="E1" s="5"/>
      <c r="F1" s="5"/>
      <c r="G1" s="6"/>
      <c r="H1" s="6"/>
      <c r="I1" s="7"/>
      <c r="S1" s="20">
        <f>IF($C$6&gt;A251,8,0)</f>
        <v>8</v>
      </c>
    </row>
    <row r="2" spans="1:19" ht="20.25">
      <c r="A2" s="5"/>
      <c r="B2" s="22" t="s">
        <v>0</v>
      </c>
      <c r="C2" s="22"/>
      <c r="D2" s="22"/>
      <c r="E2" s="22"/>
      <c r="F2" s="22"/>
      <c r="G2" s="22"/>
      <c r="H2" s="22"/>
      <c r="I2" s="5"/>
      <c r="J2" s="1"/>
      <c r="S2" s="20">
        <f>IF($C$6&gt;2,8,0)</f>
        <v>8</v>
      </c>
    </row>
    <row r="3" spans="1:19" ht="15.75">
      <c r="A3" s="5"/>
      <c r="B3" s="5"/>
      <c r="C3" s="5"/>
      <c r="D3" s="5"/>
      <c r="E3" s="5"/>
      <c r="F3" s="5"/>
      <c r="G3" s="5"/>
      <c r="H3" s="5"/>
      <c r="I3" s="5"/>
      <c r="J3" s="1"/>
      <c r="S3" s="20">
        <f>IF($C$6&gt;3,8,0)</f>
        <v>8</v>
      </c>
    </row>
    <row r="4" spans="1:19" ht="15.75">
      <c r="A4" s="5"/>
      <c r="B4" s="5" t="s">
        <v>1</v>
      </c>
      <c r="C4" s="5"/>
      <c r="D4" s="5"/>
      <c r="E4" s="5"/>
      <c r="F4" s="5"/>
      <c r="G4" s="5"/>
      <c r="H4" s="5"/>
      <c r="I4" s="5"/>
      <c r="J4" s="1"/>
      <c r="S4" s="20">
        <f>IF($C$6&gt;4,9,0)</f>
        <v>9</v>
      </c>
    </row>
    <row r="5" spans="1:19" ht="15.75">
      <c r="A5" s="5"/>
      <c r="B5" s="5"/>
      <c r="C5" s="5"/>
      <c r="D5" s="8"/>
      <c r="E5" s="8"/>
      <c r="F5" s="5"/>
      <c r="G5" s="5"/>
      <c r="H5" s="5"/>
      <c r="I5" s="5"/>
      <c r="J5" s="1"/>
      <c r="P5" s="2"/>
      <c r="S5" s="20">
        <f>IF($C$6&gt;5,9,0)</f>
        <v>9</v>
      </c>
    </row>
    <row r="6" spans="1:19" ht="15.75">
      <c r="A6" s="5"/>
      <c r="B6" s="8" t="s">
        <v>2</v>
      </c>
      <c r="C6" s="4">
        <v>12</v>
      </c>
      <c r="D6" s="5"/>
      <c r="E6" s="8" t="s">
        <v>7</v>
      </c>
      <c r="F6" s="4">
        <v>1</v>
      </c>
      <c r="G6" s="9">
        <f>IF(OR(C6&gt;23,F6&gt;17)," Level or Shuttle is incorrect","")</f>
      </c>
      <c r="H6" s="5"/>
      <c r="I6" s="21"/>
      <c r="J6" s="1"/>
      <c r="P6" s="3"/>
      <c r="S6" s="20">
        <f>IF($C$6&gt;6,10,0)</f>
        <v>10</v>
      </c>
    </row>
    <row r="7" spans="1:19" ht="15.75">
      <c r="A7" s="5"/>
      <c r="B7" s="5"/>
      <c r="C7" s="5"/>
      <c r="D7" s="5"/>
      <c r="E7" s="5"/>
      <c r="F7" s="5"/>
      <c r="G7" s="5"/>
      <c r="H7" s="9"/>
      <c r="I7" s="5"/>
      <c r="J7" s="1"/>
      <c r="P7" s="3"/>
      <c r="S7" s="20">
        <f>IF($C$6&gt;7,10,0)</f>
        <v>10</v>
      </c>
    </row>
    <row r="8" spans="1:19" ht="15.75">
      <c r="A8" s="5"/>
      <c r="C8" s="5"/>
      <c r="D8" s="8" t="s">
        <v>3</v>
      </c>
      <c r="E8" s="10">
        <f>IF(OR(C6&gt;23,F6&gt;17),0,18.043461+(0.3689295*S25)+(-0.000349*S25*S25))</f>
        <v>53.817111</v>
      </c>
      <c r="F8" s="5" t="s">
        <v>4</v>
      </c>
      <c r="I8" s="5"/>
      <c r="J8" s="1"/>
      <c r="P8" s="3"/>
      <c r="S8" s="20">
        <f>IF($C$6&gt;8,11,0)</f>
        <v>11</v>
      </c>
    </row>
    <row r="9" spans="1:19" ht="15.75">
      <c r="A9" s="5"/>
      <c r="B9" s="5"/>
      <c r="C9" s="11"/>
      <c r="D9" s="12"/>
      <c r="E9" s="5"/>
      <c r="F9" s="12"/>
      <c r="G9" s="5"/>
      <c r="H9" s="5"/>
      <c r="I9" s="5"/>
      <c r="J9" s="1"/>
      <c r="P9" s="3"/>
      <c r="S9" s="20">
        <f>IF($C$6&gt;9,11,0)</f>
        <v>11</v>
      </c>
    </row>
    <row r="10" spans="1:19" ht="15.75">
      <c r="A10" s="5"/>
      <c r="B10" s="5" t="s">
        <v>6</v>
      </c>
      <c r="C10" s="13"/>
      <c r="D10" s="14"/>
      <c r="E10" s="5"/>
      <c r="F10" s="15"/>
      <c r="G10" s="5"/>
      <c r="H10" s="8"/>
      <c r="I10" s="16"/>
      <c r="J10" s="1"/>
      <c r="P10" s="2"/>
      <c r="S10" s="20">
        <f>IF($C$6&gt;10,11,0)</f>
        <v>11</v>
      </c>
    </row>
    <row r="11" spans="1:19" ht="15.75">
      <c r="A11" s="11"/>
      <c r="B11" s="17" t="s">
        <v>5</v>
      </c>
      <c r="C11" s="12"/>
      <c r="D11" s="14"/>
      <c r="E11" s="11"/>
      <c r="F11" s="15"/>
      <c r="G11" s="11"/>
      <c r="H11" s="14"/>
      <c r="I11" s="16"/>
      <c r="J11" s="1"/>
      <c r="P11" s="2"/>
      <c r="S11" s="20">
        <f>IF($C$6&gt;11,12,0)</f>
        <v>12</v>
      </c>
    </row>
    <row r="12" spans="1:19" ht="15.75">
      <c r="A12" s="5"/>
      <c r="B12" s="5"/>
      <c r="C12" s="13"/>
      <c r="D12" s="14"/>
      <c r="E12" s="5"/>
      <c r="F12" s="15"/>
      <c r="G12" s="5"/>
      <c r="H12" s="8"/>
      <c r="I12" s="16"/>
      <c r="J12" s="1"/>
      <c r="S12" s="20">
        <f>IF($C$6&gt;12,12,0)</f>
        <v>0</v>
      </c>
    </row>
    <row r="13" spans="1:19" ht="15.75">
      <c r="A13" s="5"/>
      <c r="B13" s="5"/>
      <c r="C13" s="13"/>
      <c r="D13" s="14"/>
      <c r="E13" s="5"/>
      <c r="F13" s="15"/>
      <c r="G13" s="5"/>
      <c r="H13" s="8"/>
      <c r="I13" s="16"/>
      <c r="J13" s="1"/>
      <c r="S13" s="20">
        <f>IF($C$6&gt;13,13,0)</f>
        <v>0</v>
      </c>
    </row>
    <row r="14" spans="1:19" ht="15.75">
      <c r="A14" s="5"/>
      <c r="B14" s="23" t="s">
        <v>8</v>
      </c>
      <c r="C14" s="23"/>
      <c r="D14" s="23"/>
      <c r="E14" s="23"/>
      <c r="F14" s="23"/>
      <c r="G14" s="23"/>
      <c r="H14" s="23"/>
      <c r="I14" s="23"/>
      <c r="J14" s="1"/>
      <c r="S14" s="20">
        <f>IF($C$6&gt;14,13,0)</f>
        <v>0</v>
      </c>
    </row>
    <row r="15" spans="1:19" ht="15">
      <c r="A15" s="18"/>
      <c r="B15" s="18"/>
      <c r="C15" s="7"/>
      <c r="D15" s="19"/>
      <c r="E15" s="7"/>
      <c r="F15" s="19"/>
      <c r="G15" s="7"/>
      <c r="H15" s="7"/>
      <c r="I15" s="7"/>
      <c r="S15" s="20">
        <f>IF($C$6&gt;15,13,0)</f>
        <v>0</v>
      </c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S16" s="20">
        <f>IF($C$6&gt;16,14,0)</f>
        <v>0</v>
      </c>
    </row>
    <row r="17" spans="1:19" ht="12.75">
      <c r="A17" s="7"/>
      <c r="B17" s="7"/>
      <c r="C17" s="7"/>
      <c r="D17" s="19"/>
      <c r="E17" s="7"/>
      <c r="F17" s="19"/>
      <c r="G17" s="7"/>
      <c r="H17" s="7"/>
      <c r="I17" s="7"/>
      <c r="S17" s="20">
        <f>IF($C$6&gt;17,14,0)</f>
        <v>0</v>
      </c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S18" s="20">
        <f>IF($C$6&gt;18,15,0)</f>
        <v>0</v>
      </c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S19" s="20">
        <f>IF($C$6&gt;19,15,0)</f>
        <v>0</v>
      </c>
    </row>
    <row r="20" spans="1:19" ht="12.75">
      <c r="A20" s="7"/>
      <c r="B20" s="7"/>
      <c r="C20" s="7"/>
      <c r="D20" s="7"/>
      <c r="E20" s="7"/>
      <c r="F20" s="7"/>
      <c r="G20" s="7"/>
      <c r="H20" s="7"/>
      <c r="I20" s="7"/>
      <c r="S20" s="20">
        <f>IF($C$6&gt;20,16,0)</f>
        <v>0</v>
      </c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S21" s="20">
        <f>IF($C$6&gt;21,16,0)</f>
        <v>0</v>
      </c>
    </row>
    <row r="22" spans="1:19" ht="12.75">
      <c r="A22" s="7"/>
      <c r="B22" s="7"/>
      <c r="C22" s="7"/>
      <c r="D22" s="7"/>
      <c r="E22" s="7"/>
      <c r="F22" s="7"/>
      <c r="G22" s="7"/>
      <c r="H22" s="7"/>
      <c r="I22" s="7"/>
      <c r="S22" s="20">
        <f>IF($C$6&gt;22,16,0)</f>
        <v>0</v>
      </c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S23" s="20"/>
    </row>
    <row r="24" spans="2:19" ht="12.75">
      <c r="B24" s="20"/>
      <c r="C24" s="7"/>
      <c r="D24" s="7"/>
      <c r="E24" s="7"/>
      <c r="F24" s="7"/>
      <c r="G24" s="7"/>
      <c r="H24" s="7"/>
      <c r="I24" s="7"/>
      <c r="S24" s="20"/>
    </row>
    <row r="25" spans="2:19" ht="12.75">
      <c r="B25" s="20"/>
      <c r="C25" s="7"/>
      <c r="D25" s="7"/>
      <c r="E25" s="7"/>
      <c r="F25" s="7"/>
      <c r="G25" s="7"/>
      <c r="H25" s="7"/>
      <c r="I25" s="7"/>
      <c r="S25" s="20">
        <f>SUM(S1:S22)+F6</f>
        <v>108</v>
      </c>
    </row>
    <row r="26" spans="2:9" ht="12.75">
      <c r="B26" s="20"/>
      <c r="C26" s="7"/>
      <c r="D26" s="7"/>
      <c r="E26" s="7"/>
      <c r="F26" s="7"/>
      <c r="G26" s="7"/>
      <c r="H26" s="7"/>
      <c r="I26" s="7"/>
    </row>
    <row r="27" spans="2:9" ht="12.75">
      <c r="B27" s="20"/>
      <c r="C27" s="7"/>
      <c r="D27" s="7"/>
      <c r="E27" s="7"/>
      <c r="F27" s="7"/>
      <c r="G27" s="7"/>
      <c r="H27" s="7"/>
      <c r="I27" s="7"/>
    </row>
    <row r="28" spans="2:9" ht="12.75">
      <c r="B28" s="20"/>
      <c r="C28" s="7"/>
      <c r="D28" s="7"/>
      <c r="E28" s="7"/>
      <c r="F28" s="7"/>
      <c r="G28" s="7"/>
      <c r="H28" s="7"/>
      <c r="I28" s="7"/>
    </row>
    <row r="29" spans="2:9" ht="12.75">
      <c r="B29" s="20"/>
      <c r="C29" s="7"/>
      <c r="D29" s="7"/>
      <c r="E29" s="7"/>
      <c r="F29" s="7"/>
      <c r="G29" s="7"/>
      <c r="H29" s="7"/>
      <c r="I29" s="7"/>
    </row>
    <row r="30" spans="2:9" ht="12.75">
      <c r="B30" s="20"/>
      <c r="C30" s="7"/>
      <c r="D30" s="7"/>
      <c r="E30" s="7"/>
      <c r="F30" s="7"/>
      <c r="G30" s="7"/>
      <c r="H30" s="7"/>
      <c r="I30" s="7"/>
    </row>
    <row r="31" spans="2:9" ht="12.75">
      <c r="B31" s="20"/>
      <c r="C31" s="7"/>
      <c r="D31" s="7"/>
      <c r="E31" s="7"/>
      <c r="F31" s="7"/>
      <c r="G31" s="7"/>
      <c r="H31" s="7"/>
      <c r="I31" s="7"/>
    </row>
    <row r="32" spans="2:9" ht="12.75">
      <c r="B32" s="20"/>
      <c r="C32" s="7"/>
      <c r="D32" s="7"/>
      <c r="E32" s="7"/>
      <c r="F32" s="7"/>
      <c r="G32" s="7"/>
      <c r="H32" s="7"/>
      <c r="I32" s="7"/>
    </row>
    <row r="33" spans="2:9" ht="12.75">
      <c r="B33" s="20"/>
      <c r="C33" s="7"/>
      <c r="D33" s="7"/>
      <c r="E33" s="7"/>
      <c r="F33" s="7"/>
      <c r="G33" s="7"/>
      <c r="H33" s="7"/>
      <c r="I33" s="7"/>
    </row>
    <row r="34" spans="2:9" ht="12.75">
      <c r="B34" s="20"/>
      <c r="C34" s="7"/>
      <c r="D34" s="7"/>
      <c r="E34" s="7"/>
      <c r="F34" s="7"/>
      <c r="G34" s="7"/>
      <c r="H34" s="7"/>
      <c r="I34" s="7"/>
    </row>
    <row r="35" spans="2:9" ht="12.75">
      <c r="B35" s="20"/>
      <c r="C35" s="7"/>
      <c r="D35" s="7"/>
      <c r="E35" s="7"/>
      <c r="F35" s="7"/>
      <c r="G35" s="7"/>
      <c r="H35" s="7"/>
      <c r="I35" s="7"/>
    </row>
    <row r="36" spans="2:9" ht="12.75">
      <c r="B36" s="20"/>
      <c r="C36" s="7"/>
      <c r="D36" s="7"/>
      <c r="E36" s="7"/>
      <c r="F36" s="7"/>
      <c r="G36" s="7"/>
      <c r="H36" s="7"/>
      <c r="I36" s="7"/>
    </row>
    <row r="37" spans="2:9" ht="12.75">
      <c r="B37" s="20"/>
      <c r="C37" s="7"/>
      <c r="D37" s="7"/>
      <c r="E37" s="7"/>
      <c r="F37" s="7"/>
      <c r="G37" s="7"/>
      <c r="H37" s="7"/>
      <c r="I37" s="7"/>
    </row>
    <row r="38" spans="2:9" ht="12.75">
      <c r="B38" s="20"/>
      <c r="C38" s="7"/>
      <c r="D38" s="7"/>
      <c r="E38" s="7"/>
      <c r="F38" s="7"/>
      <c r="G38" s="7"/>
      <c r="H38" s="7"/>
      <c r="I38" s="7"/>
    </row>
    <row r="39" spans="2:9" ht="12.75">
      <c r="B39" s="20"/>
      <c r="C39" s="7"/>
      <c r="D39" s="7"/>
      <c r="E39" s="7"/>
      <c r="F39" s="7"/>
      <c r="G39" s="7"/>
      <c r="H39" s="7"/>
      <c r="I39" s="7"/>
    </row>
    <row r="40" spans="2:9" ht="12.75">
      <c r="B40" s="20"/>
      <c r="C40" s="7"/>
      <c r="D40" s="7"/>
      <c r="E40" s="7"/>
      <c r="F40" s="7"/>
      <c r="G40" s="7"/>
      <c r="H40" s="7"/>
      <c r="I40" s="7"/>
    </row>
    <row r="41" spans="2:9" ht="12.75">
      <c r="B41" s="20"/>
      <c r="C41" s="7"/>
      <c r="D41" s="7"/>
      <c r="E41" s="7"/>
      <c r="F41" s="7"/>
      <c r="G41" s="7"/>
      <c r="H41" s="7"/>
      <c r="I41" s="7"/>
    </row>
    <row r="42" spans="2:9" ht="12.75">
      <c r="B42" s="20"/>
      <c r="C42" s="7"/>
      <c r="D42" s="7"/>
      <c r="E42" s="7"/>
      <c r="F42" s="7"/>
      <c r="G42" s="7"/>
      <c r="H42" s="7"/>
      <c r="I42" s="7"/>
    </row>
    <row r="43" spans="2:9" ht="12.75">
      <c r="B43" s="20"/>
      <c r="C43" s="7"/>
      <c r="D43" s="7"/>
      <c r="E43" s="7"/>
      <c r="F43" s="7"/>
      <c r="G43" s="7"/>
      <c r="H43" s="7"/>
      <c r="I43" s="7"/>
    </row>
    <row r="44" spans="2:9" ht="12.75">
      <c r="B44" s="20"/>
      <c r="C44" s="7"/>
      <c r="D44" s="7"/>
      <c r="E44" s="7"/>
      <c r="F44" s="7"/>
      <c r="G44" s="7"/>
      <c r="H44" s="7"/>
      <c r="I44" s="7"/>
    </row>
    <row r="45" spans="2:9" ht="12.75">
      <c r="B45" s="20"/>
      <c r="C45" s="7"/>
      <c r="D45" s="7"/>
      <c r="E45" s="7"/>
      <c r="F45" s="7"/>
      <c r="G45" s="7"/>
      <c r="H45" s="7"/>
      <c r="I45" s="7"/>
    </row>
    <row r="46" spans="2:9" ht="12.75">
      <c r="B46" s="20"/>
      <c r="C46" s="7"/>
      <c r="D46" s="7"/>
      <c r="E46" s="7"/>
      <c r="F46" s="7"/>
      <c r="G46" s="7"/>
      <c r="H46" s="7"/>
      <c r="I46" s="7"/>
    </row>
    <row r="47" spans="2:9" ht="12.75">
      <c r="B47" s="20"/>
      <c r="C47" s="7"/>
      <c r="D47" s="7"/>
      <c r="E47" s="7"/>
      <c r="F47" s="7"/>
      <c r="G47" s="7"/>
      <c r="H47" s="7"/>
      <c r="I47" s="7"/>
    </row>
    <row r="48" spans="2:9" ht="12.75">
      <c r="B48" s="20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</sheetData>
  <sheetProtection password="CA77" sheet="1" objects="1" scenarios="1" selectLockedCells="1"/>
  <mergeCells count="2">
    <mergeCell ref="B2:H2"/>
    <mergeCell ref="B14:I14"/>
  </mergeCells>
  <hyperlinks>
    <hyperlink ref="B14:E14" r:id="rId1" display="For more details on this topic please select this link"/>
    <hyperlink ref="B14" r:id="rId2" display="For more details on this topic please select this link"/>
    <hyperlink ref="B14:F14" r:id="rId3" display="For more details on this topic please select this link"/>
    <hyperlink ref="B14:I14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2002&amp;CPage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2002-04-13T16:53:21Z</cp:lastPrinted>
  <dcterms:created xsi:type="dcterms:W3CDTF">2001-08-30T20:37:49Z</dcterms:created>
  <dcterms:modified xsi:type="dcterms:W3CDTF">2009-01-17T16:06:40Z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